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SPGC\Info_Prasowe_Q1_2025\"/>
    </mc:Choice>
  </mc:AlternateContent>
  <xr:revisionPtr revIDLastSave="0" documentId="13_ncr:1_{44E6F598-C377-4BFF-B483-F6C02B60078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<sst xmlns="http://schemas.openxmlformats.org/spreadsheetml/2006/main" count="111" uniqueCount="59">
  <si>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</si>
  <si>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</si>
  <si>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</si>
  <si>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</si>
  <si>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</si>
  <si>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</si>
  <si>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</si>
  <si>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</si>
  <si>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</si>
  <si>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</si>
  <si>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</si>
  <si>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</si>
  <si>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</si>
  <si>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</si>
  <si>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</si>
  <si>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</si>
  <si>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</si>
  <si>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</si>
  <si>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</si>
  <si>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</si>
  <si>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PEUGEOT</t>
  </si>
  <si>
    <t>VOLKSWAGEN</t>
  </si>
  <si>
    <t>FENDT CARAVAN</t>
  </si>
  <si>
    <t>FORD</t>
  </si>
  <si>
    <t>HOBBY</t>
  </si>
  <si>
    <t>FIAT</t>
  </si>
  <si>
    <t>WEINSBERG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</si>
  <si>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</si>
  <si>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</si>
  <si>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</si>
  <si>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</si>
  <si>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</si>
  <si>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</si>
  <si>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</si>
  <si>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ELDDIS</t>
  </si>
  <si>
    <t>Szwecja</t>
  </si>
  <si>
    <t>CI</t>
  </si>
  <si>
    <t>RIMOR</t>
  </si>
  <si>
    <t>MCLOUIS</t>
  </si>
  <si>
    <t>ERIBA</t>
  </si>
  <si>
    <t>LUNAR</t>
  </si>
  <si>
    <t>CHAUSSON</t>
  </si>
  <si>
    <t>Pierwsze rejestracje nowych samochodów kempingowych
w Polsce w okresie sty-mar 2025. Top 10 marek</t>
  </si>
  <si>
    <t>Pierwsze rejestracje nowych przyczep kempingowych
w Polsce w okresie sty-mar 2025. Top 10 marek</t>
  </si>
  <si>
    <t>Pierwsze rejestracje sprowadzanych używanych samochodów kempingowych w Polsce w okresie sty-mar 2025. Top 10 marek</t>
  </si>
  <si>
    <t>Pierwsze rejestracje sprowadzanych używanych przyczep kempingowych w Polsce w okresie sty-mar 2025. Top 10 marek</t>
  </si>
  <si>
    <t>Pochodzenie sprowadzanych używanych samochodów kempingowych w okresie sty-mar 2025.</t>
  </si>
  <si>
    <t>Pochodzenie sprowadzanych używanych przyczep kempingowych w okresie sty-mar 2025.</t>
  </si>
  <si>
    <t>First Registrations of NEW Motor Caravans in Poland Q1 2025. Top 10 Make</t>
  </si>
  <si>
    <t>First Registrations of NEW Caravans in Poland Q1 2025. Top 10 Make</t>
  </si>
  <si>
    <t>First Registrations of USED Motor Caravans in Poland Q1 2025. Top 10 Make</t>
  </si>
  <si>
    <t>First Registrations of USED Caravans in Poland Q1 2025. Top 10 Make</t>
  </si>
  <si>
    <t>The Origin of Imported USED Motor Caravans to Poland Q1 2025</t>
  </si>
  <si>
    <t>The Origin of Imported USED Caravans to Poland Q1 2025</t>
  </si>
  <si>
    <t>I-III 2025</t>
  </si>
  <si>
    <t>I-III 2024</t>
  </si>
  <si>
    <t>Szwajcaria</t>
  </si>
  <si>
    <t>LMC CARAVAN</t>
  </si>
  <si>
    <t>DUNI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</si>
</sst>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5" x14ac:dyDescent="0.25"/>
  <cols>
    <col min="2" max="2" width="8" customWidth="1"/>
    <col min="3" max="3" width="17.85546875" customWidth="1"/>
    <col min="4" max="5" width="13" customWidth="1"/>
    <col min="6" max="6" width="15.85546875" customWidth="1"/>
    <col min="7" max="9" width="13" customWidth="1"/>
    <col min="10" max="10" width="8" customWidth="1"/>
    <col min="11" max="11" width="17.85546875" customWidth="1"/>
    <col min="12" max="16" width="13" customWidth="1"/>
    <col min="17" max="17" width="16.140625" bestFit="1" customWidth="1"/>
    <col min="20" max="20" width="12" bestFit="1" customWidth="1"/>
  </cols>
  <sheetData>
    <row r="1" spans="1:26" x14ac:dyDescent="0.25">
      <c r="A1" s="1" t="s">
        <v>0</v>
      </c>
    </row>
    <row r="2" spans="1:26" ht="15" customHeight="1" x14ac:dyDescent="0.25">
      <c r="B2" s="38" t="s">
        <v>42</v>
      </c>
      <c r="C2" s="38"/>
      <c r="D2" s="38"/>
      <c r="E2" s="38"/>
      <c r="F2" s="38"/>
      <c r="G2" s="38"/>
      <c r="H2" s="38"/>
      <c r="I2" s="30"/>
      <c r="J2" s="38" t="s">
        <v>43</v>
      </c>
      <c r="K2" s="38"/>
      <c r="L2" s="38"/>
      <c r="M2" s="38"/>
      <c r="N2" s="38"/>
      <c r="O2" s="38"/>
      <c r="P2" s="38"/>
    </row>
    <row r="3" spans="1:26" x14ac:dyDescent="0.25">
      <c r="B3" s="38"/>
      <c r="C3" s="38"/>
      <c r="D3" s="38"/>
      <c r="E3" s="38"/>
      <c r="F3" s="38"/>
      <c r="G3" s="38"/>
      <c r="H3" s="38"/>
      <c r="I3" s="30"/>
      <c r="J3" s="38"/>
      <c r="K3" s="38"/>
      <c r="L3" s="38"/>
      <c r="M3" s="38"/>
      <c r="N3" s="38"/>
      <c r="O3" s="38"/>
      <c r="P3" s="38"/>
    </row>
    <row r="4" spans="1:26" ht="22.5" customHeight="1" x14ac:dyDescent="0.25">
      <c r="B4" s="35" t="s">
        <v>48</v>
      </c>
      <c r="C4" s="35"/>
      <c r="D4" s="35"/>
      <c r="E4" s="35"/>
      <c r="F4" s="35"/>
      <c r="G4" s="35"/>
      <c r="H4" s="35"/>
      <c r="I4" s="18"/>
      <c r="J4" s="35" t="s">
        <v>49</v>
      </c>
      <c r="K4" s="35"/>
      <c r="L4" s="35"/>
      <c r="M4" s="35"/>
      <c r="N4" s="35"/>
      <c r="O4" s="35"/>
      <c r="P4" s="35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25">
      <c r="B5" s="19" t="s">
        <v>10</v>
      </c>
      <c r="C5" s="20" t="s">
        <v>9</v>
      </c>
      <c r="D5" s="21" t="s">
        <v>54</v>
      </c>
      <c r="E5" s="21" t="s">
        <v>31</v>
      </c>
      <c r="F5" s="21" t="s">
        <v>55</v>
      </c>
      <c r="G5" s="25" t="s">
        <v>31</v>
      </c>
      <c r="H5" s="22" t="s">
        <v>8</v>
      </c>
      <c r="I5" s="9"/>
      <c r="J5" s="19" t="s">
        <v>10</v>
      </c>
      <c r="K5" s="20" t="s">
        <v>9</v>
      </c>
      <c r="L5" s="21" t="str">
        <f>D5</f>
        <v>I-III 2025</v>
      </c>
      <c r="M5" s="21" t="s">
        <v>31</v>
      </c>
      <c r="N5" s="21" t="str">
        <f>F5</f>
        <v>I-III 2024</v>
      </c>
      <c r="O5" s="21" t="s">
        <v>31</v>
      </c>
      <c r="P5" s="22" t="s">
        <v>8</v>
      </c>
      <c r="Q5" s="9"/>
    </row>
    <row r="6" spans="1:26" x14ac:dyDescent="0.25">
      <c r="B6" s="8">
        <v>1</v>
      </c>
      <c r="C6" s="7" t="s">
        <v>21</v>
      </c>
      <c r="D6" s="6">
        <v>130</v>
      </c>
      <c r="E6" s="26">
        <f t="shared" ref="E6:E15" si="0">D6/$D$17</f>
        <v>0.28199566160520606</v>
      </c>
      <c r="F6" s="6">
        <v>178</v>
      </c>
      <c r="G6" s="26">
        <f t="shared" ref="G6:G15" si="1">F6/$F$17</f>
        <v>0.4091954022988506</v>
      </c>
      <c r="H6" s="15">
        <f t="shared" ref="H6:H17" si="2">D6/F6-1</f>
        <v>-0.2696629213483146</v>
      </c>
      <c r="J6" s="8">
        <v>1</v>
      </c>
      <c r="K6" s="7" t="s">
        <v>24</v>
      </c>
      <c r="L6" s="6">
        <v>69</v>
      </c>
      <c r="M6" s="26">
        <f t="shared" ref="M6" si="3">L6/L$17</f>
        <v>0.33333333333333331</v>
      </c>
      <c r="N6" s="6">
        <v>52</v>
      </c>
      <c r="O6" s="26">
        <f t="shared" ref="O6" si="4">N6/N$17</f>
        <v>0.24074074074074073</v>
      </c>
      <c r="P6" s="15">
        <f t="shared" ref="P6:P17" si="5">L6/N6-1</f>
        <v>0.32692307692307687</v>
      </c>
    </row>
    <row r="7" spans="1:26" x14ac:dyDescent="0.25">
      <c r="B7" s="5">
        <v>2</v>
      </c>
      <c r="C7" s="4" t="s">
        <v>28</v>
      </c>
      <c r="D7" s="3">
        <v>35</v>
      </c>
      <c r="E7" s="27">
        <f t="shared" si="0"/>
        <v>7.5921908893709325E-2</v>
      </c>
      <c r="F7" s="3">
        <v>29</v>
      </c>
      <c r="G7" s="27">
        <f t="shared" si="1"/>
        <v>6.6666666666666666E-2</v>
      </c>
      <c r="H7" s="16">
        <f t="shared" si="2"/>
        <v>0.2068965517241379</v>
      </c>
      <c r="J7" s="5">
        <v>2</v>
      </c>
      <c r="K7" s="4" t="s">
        <v>11</v>
      </c>
      <c r="L7" s="3">
        <v>40</v>
      </c>
      <c r="M7" s="27">
        <f t="shared" ref="M7" si="6">L7/L$17</f>
        <v>0.19323671497584541</v>
      </c>
      <c r="N7" s="3">
        <v>25</v>
      </c>
      <c r="O7" s="27">
        <f t="shared" ref="O7" si="7">N7/N$17</f>
        <v>0.11574074074074074</v>
      </c>
      <c r="P7" s="16">
        <f t="shared" si="5"/>
        <v>0.60000000000000009</v>
      </c>
    </row>
    <row r="8" spans="1:26" x14ac:dyDescent="0.25">
      <c r="B8" s="5">
        <v>3</v>
      </c>
      <c r="C8" s="4" t="s">
        <v>33</v>
      </c>
      <c r="D8" s="3">
        <v>30</v>
      </c>
      <c r="E8" s="27">
        <f t="shared" si="0"/>
        <v>6.5075921908893705E-2</v>
      </c>
      <c r="F8" s="3">
        <v>12</v>
      </c>
      <c r="G8" s="27">
        <f t="shared" si="1"/>
        <v>2.7586206896551724E-2</v>
      </c>
      <c r="H8" s="16">
        <f t="shared" si="2"/>
        <v>1.5</v>
      </c>
      <c r="J8" s="5">
        <v>3</v>
      </c>
      <c r="K8" s="4" t="s">
        <v>27</v>
      </c>
      <c r="L8" s="3">
        <v>33</v>
      </c>
      <c r="M8" s="27">
        <f t="shared" ref="M8" si="8">L8/L$17</f>
        <v>0.15942028985507245</v>
      </c>
      <c r="N8" s="3">
        <v>66</v>
      </c>
      <c r="O8" s="27">
        <f t="shared" ref="O8" si="9">N8/N$17</f>
        <v>0.30555555555555558</v>
      </c>
      <c r="P8" s="16">
        <f t="shared" si="5"/>
        <v>-0.5</v>
      </c>
    </row>
    <row r="9" spans="1:26" x14ac:dyDescent="0.25">
      <c r="B9" s="5">
        <v>4</v>
      </c>
      <c r="C9" s="4" t="s">
        <v>29</v>
      </c>
      <c r="D9" s="3">
        <v>28</v>
      </c>
      <c r="E9" s="27">
        <f t="shared" si="0"/>
        <v>6.0737527114967459E-2</v>
      </c>
      <c r="F9" s="3">
        <v>12</v>
      </c>
      <c r="G9" s="27">
        <f t="shared" si="1"/>
        <v>2.7586206896551724E-2</v>
      </c>
      <c r="H9" s="16">
        <f t="shared" si="2"/>
        <v>1.3333333333333335</v>
      </c>
      <c r="J9" s="5">
        <v>4</v>
      </c>
      <c r="K9" s="4" t="s">
        <v>22</v>
      </c>
      <c r="L9" s="3">
        <v>17</v>
      </c>
      <c r="M9" s="27">
        <f t="shared" ref="M9" si="10">L9/L$17</f>
        <v>8.2125603864734303E-2</v>
      </c>
      <c r="N9" s="3">
        <v>13</v>
      </c>
      <c r="O9" s="27">
        <f t="shared" ref="O9" si="11">N9/N$17</f>
        <v>6.0185185185185182E-2</v>
      </c>
      <c r="P9" s="16">
        <f t="shared" si="5"/>
        <v>0.30769230769230771</v>
      </c>
    </row>
    <row r="10" spans="1:26" x14ac:dyDescent="0.25">
      <c r="B10" s="5">
        <v>5</v>
      </c>
      <c r="C10" s="4" t="s">
        <v>17</v>
      </c>
      <c r="D10" s="3">
        <v>28</v>
      </c>
      <c r="E10" s="27">
        <f t="shared" si="0"/>
        <v>6.0737527114967459E-2</v>
      </c>
      <c r="F10" s="3">
        <v>20</v>
      </c>
      <c r="G10" s="27">
        <f t="shared" si="1"/>
        <v>4.5977011494252873E-2</v>
      </c>
      <c r="H10" s="16">
        <f t="shared" si="2"/>
        <v>0.39999999999999991</v>
      </c>
      <c r="J10" s="5">
        <v>5</v>
      </c>
      <c r="K10" s="4" t="s">
        <v>26</v>
      </c>
      <c r="L10" s="3">
        <v>14</v>
      </c>
      <c r="M10" s="27">
        <f t="shared" ref="M10" si="12">L10/L$17</f>
        <v>6.7632850241545889E-2</v>
      </c>
      <c r="N10" s="3">
        <v>6</v>
      </c>
      <c r="O10" s="27">
        <f t="shared" ref="O10" si="13">N10/N$17</f>
        <v>2.7777777777777776E-2</v>
      </c>
      <c r="P10" s="16">
        <f t="shared" si="5"/>
        <v>1.3333333333333335</v>
      </c>
    </row>
    <row r="11" spans="1:26" x14ac:dyDescent="0.25">
      <c r="B11" s="5">
        <v>6</v>
      </c>
      <c r="C11" s="4" t="s">
        <v>12</v>
      </c>
      <c r="D11" s="3">
        <v>20</v>
      </c>
      <c r="E11" s="27">
        <f t="shared" si="0"/>
        <v>4.3383947939262472E-2</v>
      </c>
      <c r="F11" s="3">
        <v>18</v>
      </c>
      <c r="G11" s="27">
        <f t="shared" si="1"/>
        <v>4.1379310344827586E-2</v>
      </c>
      <c r="H11" s="16">
        <f t="shared" si="2"/>
        <v>0.11111111111111116</v>
      </c>
      <c r="J11" s="5">
        <v>6</v>
      </c>
      <c r="K11" s="4" t="s">
        <v>18</v>
      </c>
      <c r="L11" s="3">
        <v>9</v>
      </c>
      <c r="M11" s="27">
        <f t="shared" ref="M11" si="14">L11/L$17</f>
        <v>4.3478260869565216E-2</v>
      </c>
      <c r="N11" s="3">
        <v>13</v>
      </c>
      <c r="O11" s="27">
        <f t="shared" ref="O11" si="15">N11/N$17</f>
        <v>6.0185185185185182E-2</v>
      </c>
      <c r="P11" s="16">
        <f t="shared" si="5"/>
        <v>-0.30769230769230771</v>
      </c>
    </row>
    <row r="12" spans="1:26" x14ac:dyDescent="0.25">
      <c r="B12" s="5">
        <v>7</v>
      </c>
      <c r="C12" s="4" t="s">
        <v>37</v>
      </c>
      <c r="D12" s="3">
        <v>19</v>
      </c>
      <c r="E12" s="27">
        <f t="shared" si="0"/>
        <v>4.1214750542299353E-2</v>
      </c>
      <c r="F12" s="3">
        <v>13</v>
      </c>
      <c r="G12" s="27">
        <f t="shared" si="1"/>
        <v>2.9885057471264367E-2</v>
      </c>
      <c r="H12" s="16">
        <f t="shared" si="2"/>
        <v>0.46153846153846145</v>
      </c>
      <c r="J12" s="5">
        <v>7</v>
      </c>
      <c r="K12" s="4" t="s">
        <v>12</v>
      </c>
      <c r="L12" s="3">
        <v>6</v>
      </c>
      <c r="M12" s="27">
        <f t="shared" ref="M12" si="16">L12/L$17</f>
        <v>2.8985507246376812E-2</v>
      </c>
      <c r="N12" s="3">
        <v>13</v>
      </c>
      <c r="O12" s="27">
        <f t="shared" ref="O12" si="17">N12/N$17</f>
        <v>6.0185185185185182E-2</v>
      </c>
      <c r="P12" s="16">
        <f t="shared" si="5"/>
        <v>-0.53846153846153844</v>
      </c>
    </row>
    <row r="13" spans="1:26" x14ac:dyDescent="0.25">
      <c r="B13" s="5">
        <v>8</v>
      </c>
      <c r="C13" s="4" t="s">
        <v>41</v>
      </c>
      <c r="D13" s="3">
        <v>18</v>
      </c>
      <c r="E13" s="27">
        <f t="shared" si="0"/>
        <v>3.9045553145336226E-2</v>
      </c>
      <c r="F13" s="3">
        <v>4</v>
      </c>
      <c r="G13" s="27">
        <f t="shared" si="1"/>
        <v>9.1954022988505746E-3</v>
      </c>
      <c r="H13" s="16">
        <f t="shared" si="2"/>
        <v>3.5</v>
      </c>
      <c r="J13" s="5">
        <v>8</v>
      </c>
      <c r="K13" s="4" t="s">
        <v>39</v>
      </c>
      <c r="L13" s="3">
        <v>4</v>
      </c>
      <c r="M13" s="27">
        <f t="shared" ref="M13" si="18">L13/L$17</f>
        <v>1.932367149758454E-2</v>
      </c>
      <c r="N13" s="3"/>
      <c r="O13" s="27">
        <f t="shared" ref="O13" si="19">N13/N$17</f>
        <v>0</v>
      </c>
      <c r="P13" s="16"/>
    </row>
    <row r="14" spans="1:26" x14ac:dyDescent="0.25">
      <c r="B14" s="5">
        <v>9</v>
      </c>
      <c r="C14" s="4" t="s">
        <v>38</v>
      </c>
      <c r="D14" s="3">
        <v>14</v>
      </c>
      <c r="E14" s="27">
        <f t="shared" si="0"/>
        <v>3.0368763557483729E-2</v>
      </c>
      <c r="F14" s="3">
        <v>10</v>
      </c>
      <c r="G14" s="27">
        <f t="shared" si="1"/>
        <v>2.2988505747126436E-2</v>
      </c>
      <c r="H14" s="16">
        <f t="shared" si="2"/>
        <v>0.39999999999999991</v>
      </c>
      <c r="J14" s="5">
        <v>9</v>
      </c>
      <c r="K14" s="4" t="s">
        <v>57</v>
      </c>
      <c r="L14" s="3">
        <v>3</v>
      </c>
      <c r="M14" s="27">
        <f t="shared" ref="M14" si="20">L14/L$17</f>
        <v>1.4492753623188406E-2</v>
      </c>
      <c r="N14" s="3"/>
      <c r="O14" s="27">
        <f t="shared" ref="O14" si="21">N14/N$17</f>
        <v>0</v>
      </c>
      <c r="P14" s="16"/>
    </row>
    <row r="15" spans="1:26" x14ac:dyDescent="0.25">
      <c r="B15" s="5">
        <v>10</v>
      </c>
      <c r="C15" s="4" t="s">
        <v>36</v>
      </c>
      <c r="D15" s="3">
        <v>12</v>
      </c>
      <c r="E15" s="27">
        <f t="shared" si="0"/>
        <v>2.6030368763557483E-2</v>
      </c>
      <c r="F15" s="3">
        <v>9</v>
      </c>
      <c r="G15" s="27">
        <f t="shared" si="1"/>
        <v>2.0689655172413793E-2</v>
      </c>
      <c r="H15" s="16">
        <f t="shared" si="2"/>
        <v>0.33333333333333326</v>
      </c>
      <c r="J15" s="5"/>
      <c r="K15" s="4" t="s">
        <v>58</v>
      </c>
      <c r="L15" s="3">
        <v>2</v>
      </c>
      <c r="M15" s="27">
        <f t="shared" ref="M15" si="22">L15/L$17</f>
        <v>9.6618357487922701E-3</v>
      </c>
      <c r="N15" s="3"/>
      <c r="O15" s="27">
        <f t="shared" ref="O15" si="23">N15/N$17</f>
        <v>0</v>
      </c>
      <c r="P15" s="16"/>
    </row>
    <row r="16" spans="1:26" x14ac:dyDescent="0.25">
      <c r="B16" s="39" t="s">
        <v>2</v>
      </c>
      <c r="C16" s="40"/>
      <c r="D16" s="2">
        <f>D17-SUM(D6:D15)</f>
        <v>127</v>
      </c>
      <c r="E16" s="28">
        <f t="shared" ref="E16:G16" si="24">D16/D$17</f>
        <v>0.27548806941431669</v>
      </c>
      <c r="F16" s="2">
        <f>F17-SUM(F6:F15)</f>
        <v>130</v>
      </c>
      <c r="G16" s="28">
        <f t="shared" si="24"/>
        <v>0.2988505747126437</v>
      </c>
      <c r="H16" s="17">
        <f t="shared" si="2"/>
        <v>-2.3076923076923106E-2</v>
      </c>
      <c r="J16" s="39" t="s">
        <v>2</v>
      </c>
      <c r="K16" s="40"/>
      <c r="L16" s="2">
        <f>L17-SUM(L6:L15)</f>
        <v>10</v>
      </c>
      <c r="M16" s="28">
        <f t="shared" ref="M16" si="25">L16/L$17</f>
        <v>4.8309178743961352E-2</v>
      </c>
      <c r="N16" s="2">
        <f>N17-SUM(N6:N15)</f>
        <v>28</v>
      </c>
      <c r="O16" s="28">
        <f t="shared" ref="O16" si="26">N16/N$17</f>
        <v>0.12962962962962962</v>
      </c>
      <c r="P16" s="17">
        <f t="shared" si="5"/>
        <v>-0.64285714285714279</v>
      </c>
    </row>
    <row r="17" spans="2:16" ht="27" customHeight="1" x14ac:dyDescent="0.25">
      <c r="B17" s="36" t="s">
        <v>1</v>
      </c>
      <c r="C17" s="37"/>
      <c r="D17" s="24">
        <v>461</v>
      </c>
      <c r="E17" s="29">
        <v>1</v>
      </c>
      <c r="F17" s="24">
        <v>435</v>
      </c>
      <c r="G17" s="29">
        <v>1.0000000000000002</v>
      </c>
      <c r="H17" s="23">
        <f t="shared" si="2"/>
        <v>5.9770114942528707E-2</v>
      </c>
      <c r="J17" s="36" t="s">
        <v>1</v>
      </c>
      <c r="K17" s="37"/>
      <c r="L17" s="24">
        <v>207</v>
      </c>
      <c r="M17" s="29">
        <f t="shared" ref="M17" si="27">L17/L$17</f>
        <v>1</v>
      </c>
      <c r="N17" s="24">
        <v>216</v>
      </c>
      <c r="O17" s="29">
        <f t="shared" ref="O17" si="28">N17/N$17</f>
        <v>1</v>
      </c>
      <c r="P17" s="23">
        <f t="shared" si="5"/>
        <v>-4.166666666666663E-2</v>
      </c>
    </row>
    <row r="18" spans="2:16" x14ac:dyDescent="0.25">
      <c r="B18" s="1" t="s">
        <v>0</v>
      </c>
      <c r="J18" s="1" t="s">
        <v>0</v>
      </c>
    </row>
    <row r="19" spans="2:16" x14ac:dyDescent="0.25">
      <c r="B19" s="13" t="s">
        <v>30</v>
      </c>
      <c r="J19" s="13" t="s">
        <v>30</v>
      </c>
    </row>
    <row r="20" spans="2:16" x14ac:dyDescent="0.25">
      <c r="B20" s="13"/>
      <c r="J20" s="13"/>
    </row>
    <row r="22" spans="2:16" x14ac:dyDescent="0.25">
      <c r="B22" s="38" t="s">
        <v>44</v>
      </c>
      <c r="C22" s="38"/>
      <c r="D22" s="38"/>
      <c r="E22" s="38"/>
      <c r="F22" s="38"/>
      <c r="G22" s="10"/>
      <c r="H22" s="10"/>
      <c r="J22" s="38" t="s">
        <v>45</v>
      </c>
      <c r="K22" s="38"/>
      <c r="L22" s="38"/>
      <c r="M22" s="38"/>
      <c r="N22" s="38"/>
      <c r="O22" s="10"/>
      <c r="P22" s="10"/>
    </row>
    <row r="23" spans="2:16" ht="15" customHeight="1" x14ac:dyDescent="0.25">
      <c r="B23" s="38"/>
      <c r="C23" s="38"/>
      <c r="D23" s="38"/>
      <c r="E23" s="38"/>
      <c r="F23" s="38"/>
      <c r="G23" s="10"/>
      <c r="H23" s="10"/>
      <c r="J23" s="38"/>
      <c r="K23" s="38"/>
      <c r="L23" s="38"/>
      <c r="M23" s="38"/>
      <c r="N23" s="38"/>
      <c r="O23" s="10"/>
      <c r="P23" s="10"/>
    </row>
    <row r="24" spans="2:16" ht="15" customHeight="1" x14ac:dyDescent="0.25">
      <c r="B24" s="35" t="s">
        <v>50</v>
      </c>
      <c r="C24" s="35"/>
      <c r="D24" s="35"/>
      <c r="E24" s="35"/>
      <c r="F24" s="35"/>
      <c r="G24" s="11"/>
      <c r="H24" s="11"/>
      <c r="J24" s="35" t="s">
        <v>51</v>
      </c>
      <c r="K24" s="35"/>
      <c r="L24" s="35"/>
      <c r="M24" s="35"/>
      <c r="N24" s="35"/>
    </row>
    <row r="25" spans="2:16" ht="27" customHeight="1" x14ac:dyDescent="0.25">
      <c r="B25" s="19" t="s">
        <v>10</v>
      </c>
      <c r="C25" s="20" t="s">
        <v>9</v>
      </c>
      <c r="D25" s="21" t="str">
        <f>D5</f>
        <v>I-III 2025</v>
      </c>
      <c r="E25" s="21" t="str">
        <f>F5</f>
        <v>I-III 2024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I-III 2025</v>
      </c>
      <c r="M25" s="21" t="str">
        <f>F5</f>
        <v>I-III 2024</v>
      </c>
      <c r="N25" s="22" t="s">
        <v>8</v>
      </c>
      <c r="O25" s="9"/>
    </row>
    <row r="26" spans="2:16" x14ac:dyDescent="0.25">
      <c r="B26" s="8">
        <v>1</v>
      </c>
      <c r="C26" s="7" t="s">
        <v>25</v>
      </c>
      <c r="D26" s="31">
        <v>260</v>
      </c>
      <c r="E26" s="31">
        <v>224</v>
      </c>
      <c r="F26" s="15">
        <f t="shared" ref="F26:F37" si="29">D26/E26-1</f>
        <v>0.16071428571428581</v>
      </c>
      <c r="J26" s="8">
        <v>1</v>
      </c>
      <c r="K26" s="7" t="s">
        <v>24</v>
      </c>
      <c r="L26" s="31">
        <v>300</v>
      </c>
      <c r="M26" s="31">
        <v>354</v>
      </c>
      <c r="N26" s="15">
        <f t="shared" ref="N26:N37" si="30">L26/M26-1</f>
        <v>-0.15254237288135597</v>
      </c>
    </row>
    <row r="27" spans="2:16" x14ac:dyDescent="0.25">
      <c r="B27" s="5">
        <v>2</v>
      </c>
      <c r="C27" s="4" t="s">
        <v>21</v>
      </c>
      <c r="D27" s="32">
        <v>69</v>
      </c>
      <c r="E27" s="32">
        <v>49</v>
      </c>
      <c r="F27" s="16">
        <f t="shared" si="29"/>
        <v>0.40816326530612246</v>
      </c>
      <c r="J27" s="5">
        <v>2</v>
      </c>
      <c r="K27" s="4" t="s">
        <v>11</v>
      </c>
      <c r="L27" s="32">
        <v>129</v>
      </c>
      <c r="M27" s="32">
        <v>139</v>
      </c>
      <c r="N27" s="16">
        <f t="shared" si="30"/>
        <v>-7.1942446043165464E-2</v>
      </c>
    </row>
    <row r="28" spans="2:16" x14ac:dyDescent="0.25">
      <c r="B28" s="5">
        <v>3</v>
      </c>
      <c r="C28" s="4" t="s">
        <v>23</v>
      </c>
      <c r="D28" s="32">
        <v>51</v>
      </c>
      <c r="E28" s="32">
        <v>45</v>
      </c>
      <c r="F28" s="16">
        <f t="shared" si="29"/>
        <v>0.1333333333333333</v>
      </c>
      <c r="J28" s="5">
        <v>3</v>
      </c>
      <c r="K28" s="4" t="s">
        <v>16</v>
      </c>
      <c r="L28" s="32">
        <v>129</v>
      </c>
      <c r="M28" s="32">
        <v>105</v>
      </c>
      <c r="N28" s="16">
        <f t="shared" si="30"/>
        <v>0.22857142857142865</v>
      </c>
    </row>
    <row r="29" spans="2:16" x14ac:dyDescent="0.25">
      <c r="B29" s="5">
        <v>4</v>
      </c>
      <c r="C29" s="4" t="s">
        <v>19</v>
      </c>
      <c r="D29" s="32">
        <v>38</v>
      </c>
      <c r="E29" s="32">
        <v>22</v>
      </c>
      <c r="F29" s="16">
        <f t="shared" si="29"/>
        <v>0.72727272727272729</v>
      </c>
      <c r="J29" s="5">
        <v>4</v>
      </c>
      <c r="K29" s="4" t="s">
        <v>18</v>
      </c>
      <c r="L29" s="32">
        <v>118</v>
      </c>
      <c r="M29" s="32">
        <v>127</v>
      </c>
      <c r="N29" s="16">
        <f t="shared" si="30"/>
        <v>-7.086614173228345E-2</v>
      </c>
    </row>
    <row r="30" spans="2:16" x14ac:dyDescent="0.25">
      <c r="B30" s="5">
        <v>5</v>
      </c>
      <c r="C30" s="4" t="s">
        <v>20</v>
      </c>
      <c r="D30" s="32">
        <v>32</v>
      </c>
      <c r="E30" s="32">
        <v>28</v>
      </c>
      <c r="F30" s="16">
        <f t="shared" si="29"/>
        <v>0.14285714285714279</v>
      </c>
      <c r="J30" s="5">
        <v>5</v>
      </c>
      <c r="K30" s="4" t="s">
        <v>14</v>
      </c>
      <c r="L30" s="32">
        <v>91</v>
      </c>
      <c r="M30" s="32">
        <v>69</v>
      </c>
      <c r="N30" s="16">
        <f t="shared" si="30"/>
        <v>0.31884057971014501</v>
      </c>
    </row>
    <row r="31" spans="2:16" x14ac:dyDescent="0.25">
      <c r="B31" s="5">
        <v>6</v>
      </c>
      <c r="C31" s="4" t="s">
        <v>12</v>
      </c>
      <c r="D31" s="32">
        <v>25</v>
      </c>
      <c r="E31" s="32">
        <v>8</v>
      </c>
      <c r="F31" s="16">
        <f t="shared" si="29"/>
        <v>2.125</v>
      </c>
      <c r="J31" s="5">
        <v>6</v>
      </c>
      <c r="K31" s="4" t="s">
        <v>12</v>
      </c>
      <c r="L31" s="32">
        <v>83</v>
      </c>
      <c r="M31" s="32">
        <v>74</v>
      </c>
      <c r="N31" s="16">
        <f t="shared" si="30"/>
        <v>0.12162162162162171</v>
      </c>
    </row>
    <row r="32" spans="2:16" x14ac:dyDescent="0.25">
      <c r="B32" s="5">
        <v>7</v>
      </c>
      <c r="C32" s="4" t="s">
        <v>15</v>
      </c>
      <c r="D32" s="32">
        <v>22</v>
      </c>
      <c r="E32" s="32">
        <v>12</v>
      </c>
      <c r="F32" s="16">
        <f t="shared" si="29"/>
        <v>0.83333333333333326</v>
      </c>
      <c r="J32" s="5">
        <v>7</v>
      </c>
      <c r="K32" s="4" t="s">
        <v>22</v>
      </c>
      <c r="L32" s="32">
        <v>71</v>
      </c>
      <c r="M32" s="32">
        <v>106</v>
      </c>
      <c r="N32" s="16">
        <f t="shared" si="30"/>
        <v>-0.33018867924528306</v>
      </c>
    </row>
    <row r="33" spans="2:14" x14ac:dyDescent="0.25">
      <c r="B33" s="5">
        <v>8</v>
      </c>
      <c r="C33" s="4" t="s">
        <v>18</v>
      </c>
      <c r="D33" s="32">
        <v>21</v>
      </c>
      <c r="E33" s="32">
        <v>11</v>
      </c>
      <c r="F33" s="16">
        <f t="shared" si="29"/>
        <v>0.90909090909090917</v>
      </c>
      <c r="J33" s="5">
        <v>8</v>
      </c>
      <c r="K33" s="4" t="s">
        <v>15</v>
      </c>
      <c r="L33" s="32">
        <v>66</v>
      </c>
      <c r="M33" s="32">
        <v>108</v>
      </c>
      <c r="N33" s="16">
        <f t="shared" si="30"/>
        <v>-0.38888888888888884</v>
      </c>
    </row>
    <row r="34" spans="2:14" x14ac:dyDescent="0.25">
      <c r="B34" s="5">
        <v>9</v>
      </c>
      <c r="C34" s="4" t="s">
        <v>33</v>
      </c>
      <c r="D34" s="32">
        <v>21</v>
      </c>
      <c r="E34" s="32">
        <v>8</v>
      </c>
      <c r="F34" s="16">
        <f t="shared" si="29"/>
        <v>1.625</v>
      </c>
      <c r="J34" s="5">
        <v>9</v>
      </c>
      <c r="K34" s="4" t="s">
        <v>34</v>
      </c>
      <c r="L34" s="32">
        <v>57</v>
      </c>
      <c r="M34" s="32">
        <v>55</v>
      </c>
      <c r="N34" s="16">
        <f t="shared" si="30"/>
        <v>3.6363636363636376E-2</v>
      </c>
    </row>
    <row r="35" spans="2:14" x14ac:dyDescent="0.25">
      <c r="B35" s="5">
        <v>10</v>
      </c>
      <c r="C35" s="4" t="s">
        <v>13</v>
      </c>
      <c r="D35" s="32">
        <v>20</v>
      </c>
      <c r="E35" s="32">
        <v>26</v>
      </c>
      <c r="F35" s="16">
        <f t="shared" si="29"/>
        <v>-0.23076923076923073</v>
      </c>
      <c r="J35" s="5">
        <v>10</v>
      </c>
      <c r="K35" s="4" t="s">
        <v>40</v>
      </c>
      <c r="L35" s="32">
        <v>55</v>
      </c>
      <c r="M35" s="32">
        <v>40</v>
      </c>
      <c r="N35" s="16">
        <f t="shared" si="30"/>
        <v>0.375</v>
      </c>
    </row>
    <row r="36" spans="2:14" x14ac:dyDescent="0.25">
      <c r="B36" s="39" t="s">
        <v>2</v>
      </c>
      <c r="C36" s="40"/>
      <c r="D36" s="33">
        <f>D37-SUM(D26:D35)</f>
        <v>240</v>
      </c>
      <c r="E36" s="33">
        <f>E37-SUM(E26:E35)</f>
        <v>211</v>
      </c>
      <c r="F36" s="17">
        <f t="shared" si="29"/>
        <v>0.13744075829383884</v>
      </c>
      <c r="J36" s="39" t="s">
        <v>2</v>
      </c>
      <c r="K36" s="40"/>
      <c r="L36" s="33">
        <f>L37-SUM(L26:L35)</f>
        <v>647</v>
      </c>
      <c r="M36" s="33">
        <f>M37-SUM(M26:M35)</f>
        <v>676</v>
      </c>
      <c r="N36" s="17">
        <f>L36/M36-1</f>
        <v>-4.2899408284023721E-2</v>
      </c>
    </row>
    <row r="37" spans="2:14" ht="27" customHeight="1" x14ac:dyDescent="0.25">
      <c r="B37" s="36" t="s">
        <v>1</v>
      </c>
      <c r="C37" s="37"/>
      <c r="D37" s="34">
        <v>799</v>
      </c>
      <c r="E37" s="34">
        <v>644</v>
      </c>
      <c r="F37" s="23">
        <f t="shared" si="29"/>
        <v>0.24068322981366452</v>
      </c>
      <c r="J37" s="36" t="s">
        <v>1</v>
      </c>
      <c r="K37" s="37"/>
      <c r="L37" s="34">
        <v>1746</v>
      </c>
      <c r="M37" s="34">
        <v>1853</v>
      </c>
      <c r="N37" s="23">
        <f t="shared" si="30"/>
        <v>-5.7744198596869967E-2</v>
      </c>
    </row>
    <row r="38" spans="2:14" x14ac:dyDescent="0.25">
      <c r="B38" s="1" t="s">
        <v>0</v>
      </c>
      <c r="J38" s="1" t="s">
        <v>0</v>
      </c>
    </row>
    <row r="39" spans="2:14" x14ac:dyDescent="0.25">
      <c r="B39" s="13" t="s">
        <v>30</v>
      </c>
      <c r="J39" s="13" t="s">
        <v>30</v>
      </c>
    </row>
    <row r="42" spans="2:14" x14ac:dyDescent="0.25">
      <c r="B42" s="38" t="s">
        <v>46</v>
      </c>
      <c r="C42" s="38"/>
      <c r="D42" s="38"/>
      <c r="E42" s="38"/>
      <c r="F42" s="38"/>
      <c r="J42" s="38" t="s">
        <v>47</v>
      </c>
      <c r="K42" s="38"/>
      <c r="L42" s="38"/>
      <c r="M42" s="38"/>
      <c r="N42" s="38"/>
    </row>
    <row r="43" spans="2:14" x14ac:dyDescent="0.25">
      <c r="B43" s="38"/>
      <c r="C43" s="38"/>
      <c r="D43" s="38"/>
      <c r="E43" s="38"/>
      <c r="F43" s="38"/>
      <c r="J43" s="38"/>
      <c r="K43" s="38"/>
      <c r="L43" s="38"/>
      <c r="M43" s="38"/>
      <c r="N43" s="38"/>
    </row>
    <row r="44" spans="2:14" x14ac:dyDescent="0.25">
      <c r="B44" s="35" t="s">
        <v>52</v>
      </c>
      <c r="C44" s="35"/>
      <c r="D44" s="35"/>
      <c r="E44" s="35"/>
      <c r="F44" s="35"/>
      <c r="G44" s="14"/>
      <c r="H44" s="14"/>
      <c r="J44" s="35" t="s">
        <v>53</v>
      </c>
      <c r="K44" s="35"/>
      <c r="L44" s="35"/>
      <c r="M44" s="35"/>
      <c r="N44" s="35"/>
    </row>
    <row r="45" spans="2:14" ht="27" customHeight="1" x14ac:dyDescent="0.25">
      <c r="B45" s="19" t="s">
        <v>10</v>
      </c>
      <c r="C45" s="20" t="s">
        <v>9</v>
      </c>
      <c r="D45" s="21" t="str">
        <f>D5</f>
        <v>I-III 2025</v>
      </c>
      <c r="E45" s="21" t="str">
        <f>F5</f>
        <v>I-III 2024</v>
      </c>
      <c r="F45" s="22" t="s">
        <v>8</v>
      </c>
      <c r="J45" s="19" t="s">
        <v>10</v>
      </c>
      <c r="K45" s="20" t="s">
        <v>9</v>
      </c>
      <c r="L45" s="21" t="str">
        <f>D5</f>
        <v>I-III 2025</v>
      </c>
      <c r="M45" s="21" t="str">
        <f>F5</f>
        <v>I-III 2024</v>
      </c>
      <c r="N45" s="22" t="s">
        <v>8</v>
      </c>
    </row>
    <row r="46" spans="2:14" x14ac:dyDescent="0.25">
      <c r="B46" s="8">
        <v>1</v>
      </c>
      <c r="C46" s="7" t="s">
        <v>4</v>
      </c>
      <c r="D46" s="31">
        <v>433</v>
      </c>
      <c r="E46" s="31">
        <v>268</v>
      </c>
      <c r="F46" s="16">
        <f t="shared" ref="F46:F51" si="31">IFERROR(D46/E46-1,"")</f>
        <v>0.61567164179104483</v>
      </c>
      <c r="J46" s="8">
        <v>1</v>
      </c>
      <c r="K46" s="7" t="s">
        <v>6</v>
      </c>
      <c r="L46" s="31">
        <v>380</v>
      </c>
      <c r="M46" s="31">
        <v>414</v>
      </c>
      <c r="N46" s="16">
        <f t="shared" ref="N46:N51" si="32">IFERROR(L46/M46-1,"")</f>
        <v>-8.2125603864734331E-2</v>
      </c>
    </row>
    <row r="47" spans="2:14" x14ac:dyDescent="0.25">
      <c r="B47" s="5">
        <f>B46+1</f>
        <v>2</v>
      </c>
      <c r="C47" s="4" t="s">
        <v>3</v>
      </c>
      <c r="D47" s="32">
        <v>96</v>
      </c>
      <c r="E47" s="32">
        <v>123</v>
      </c>
      <c r="F47" s="16">
        <f t="shared" si="31"/>
        <v>-0.21951219512195119</v>
      </c>
      <c r="J47" s="5">
        <f>J46+1</f>
        <v>2</v>
      </c>
      <c r="K47" s="4" t="s">
        <v>7</v>
      </c>
      <c r="L47" s="32">
        <v>308</v>
      </c>
      <c r="M47" s="32">
        <v>330</v>
      </c>
      <c r="N47" s="16">
        <f t="shared" si="32"/>
        <v>-6.6666666666666652E-2</v>
      </c>
    </row>
    <row r="48" spans="2:14" x14ac:dyDescent="0.25">
      <c r="B48" s="5">
        <f>B47+1</f>
        <v>3</v>
      </c>
      <c r="C48" s="4" t="s">
        <v>5</v>
      </c>
      <c r="D48" s="32">
        <v>59</v>
      </c>
      <c r="E48" s="32">
        <v>62</v>
      </c>
      <c r="F48" s="16">
        <f t="shared" si="31"/>
        <v>-4.8387096774193505E-2</v>
      </c>
      <c r="J48" s="5">
        <f>J47+1</f>
        <v>3</v>
      </c>
      <c r="K48" s="4" t="s">
        <v>4</v>
      </c>
      <c r="L48" s="32">
        <v>302</v>
      </c>
      <c r="M48" s="32">
        <v>320</v>
      </c>
      <c r="N48" s="16">
        <f t="shared" si="32"/>
        <v>-5.6250000000000022E-2</v>
      </c>
    </row>
    <row r="49" spans="2:14" x14ac:dyDescent="0.25">
      <c r="B49" s="5">
        <f>B48+1</f>
        <v>4</v>
      </c>
      <c r="C49" s="4" t="s">
        <v>35</v>
      </c>
      <c r="D49" s="32">
        <v>51</v>
      </c>
      <c r="E49" s="32">
        <v>23</v>
      </c>
      <c r="F49" s="16">
        <f t="shared" si="31"/>
        <v>1.2173913043478262</v>
      </c>
      <c r="J49" s="5">
        <f>J48+1</f>
        <v>4</v>
      </c>
      <c r="K49" s="4" t="s">
        <v>5</v>
      </c>
      <c r="L49" s="32">
        <v>275</v>
      </c>
      <c r="M49" s="32">
        <v>317</v>
      </c>
      <c r="N49" s="16">
        <f t="shared" si="32"/>
        <v>-0.13249211356466872</v>
      </c>
    </row>
    <row r="50" spans="2:14" x14ac:dyDescent="0.25">
      <c r="B50" s="5">
        <v>5</v>
      </c>
      <c r="C50" s="4" t="s">
        <v>56</v>
      </c>
      <c r="D50" s="32">
        <v>33</v>
      </c>
      <c r="E50" s="32">
        <v>28</v>
      </c>
      <c r="F50" s="16">
        <f t="shared" si="31"/>
        <v>0.1785714285714286</v>
      </c>
      <c r="J50" s="5">
        <f>J49+1</f>
        <v>5</v>
      </c>
      <c r="K50" s="4" t="s">
        <v>32</v>
      </c>
      <c r="L50" s="32">
        <v>225</v>
      </c>
      <c r="M50" s="32">
        <v>193</v>
      </c>
      <c r="N50" s="16">
        <f t="shared" si="32"/>
        <v>0.16580310880829008</v>
      </c>
    </row>
    <row r="51" spans="2:14" ht="15.75" customHeight="1" x14ac:dyDescent="0.25">
      <c r="B51" s="39" t="s">
        <v>2</v>
      </c>
      <c r="C51" s="40"/>
      <c r="D51" s="33">
        <f>D52-SUM(D46:D50)</f>
        <v>127</v>
      </c>
      <c r="E51" s="33">
        <f>E52-SUM(E46:E50)</f>
        <v>140</v>
      </c>
      <c r="F51" s="17">
        <f t="shared" si="31"/>
        <v>-9.285714285714286E-2</v>
      </c>
      <c r="J51" s="39" t="s">
        <v>2</v>
      </c>
      <c r="K51" s="40"/>
      <c r="L51" s="33">
        <f>L52-SUM(L46:L50)</f>
        <v>256</v>
      </c>
      <c r="M51" s="33">
        <f>M52-SUM(M46:M50)</f>
        <v>279</v>
      </c>
      <c r="N51" s="17">
        <f t="shared" si="32"/>
        <v>-8.2437275985663083E-2</v>
      </c>
    </row>
    <row r="52" spans="2:14" ht="27" customHeight="1" x14ac:dyDescent="0.25">
      <c r="B52" s="36" t="s">
        <v>1</v>
      </c>
      <c r="C52" s="37"/>
      <c r="D52" s="34">
        <f t="shared" ref="D52:E52" si="33">D37</f>
        <v>799</v>
      </c>
      <c r="E52" s="34">
        <f t="shared" si="33"/>
        <v>644</v>
      </c>
      <c r="F52" s="23">
        <f>D52/E52-1</f>
        <v>0.24068322981366452</v>
      </c>
      <c r="J52" s="36" t="s">
        <v>1</v>
      </c>
      <c r="K52" s="37"/>
      <c r="L52" s="34">
        <f>L37</f>
        <v>1746</v>
      </c>
      <c r="M52" s="34">
        <f>M37</f>
        <v>1853</v>
      </c>
      <c r="N52" s="23">
        <f>L52/M52-1</f>
        <v>-5.7744198596869967E-2</v>
      </c>
    </row>
    <row r="53" spans="2:14" x14ac:dyDescent="0.25">
      <c r="B53" s="1" t="s">
        <v>0</v>
      </c>
      <c r="J53" s="1" t="s">
        <v>0</v>
      </c>
    </row>
    <row r="54" spans="2:14" x14ac:dyDescent="0.25">
      <c r="B54" s="13" t="s">
        <v>30</v>
      </c>
      <c r="J54" s="13" t="s">
        <v>30</v>
      </c>
    </row>
  </sheetData>
  <mergeCells count="24"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2025-04-09T09:51:50Z</dcterms:modified>
</cp:coreProperties>
</file>